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19440" windowHeight="150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/>
  <c r="I48"/>
  <c r="J47"/>
  <c r="I46"/>
  <c r="I45" s="1"/>
  <c r="J45"/>
  <c r="I44"/>
  <c r="J43"/>
  <c r="I42"/>
  <c r="I41"/>
  <c r="I40"/>
  <c r="I39"/>
  <c r="J38"/>
  <c r="I37"/>
  <c r="I36"/>
  <c r="J35"/>
  <c r="I34"/>
  <c r="I33"/>
  <c r="I32"/>
  <c r="I31"/>
  <c r="I30"/>
  <c r="I29"/>
  <c r="J28"/>
  <c r="I27"/>
  <c r="I26"/>
  <c r="I25"/>
  <c r="I24"/>
  <c r="J23"/>
  <c r="I22"/>
  <c r="I21"/>
  <c r="I20"/>
  <c r="I19"/>
  <c r="I18"/>
  <c r="J17"/>
  <c r="I16"/>
  <c r="J15"/>
  <c r="I15"/>
  <c r="I14"/>
  <c r="I13"/>
  <c r="I12"/>
  <c r="I11"/>
  <c r="I10"/>
  <c r="I9"/>
  <c r="I8"/>
  <c r="J7"/>
  <c r="F17"/>
  <c r="G19"/>
  <c r="G20"/>
  <c r="G21"/>
  <c r="G22"/>
  <c r="G18"/>
  <c r="G49"/>
  <c r="G48"/>
  <c r="G47" s="1"/>
  <c r="G40"/>
  <c r="G41"/>
  <c r="G42"/>
  <c r="G44"/>
  <c r="G39"/>
  <c r="G38" s="1"/>
  <c r="G37"/>
  <c r="G36"/>
  <c r="G30"/>
  <c r="G31"/>
  <c r="G32"/>
  <c r="G33"/>
  <c r="G34"/>
  <c r="G29"/>
  <c r="G25"/>
  <c r="G26"/>
  <c r="G27"/>
  <c r="G24"/>
  <c r="G16"/>
  <c r="G9"/>
  <c r="G10"/>
  <c r="G11"/>
  <c r="G12"/>
  <c r="G13"/>
  <c r="G14"/>
  <c r="G8"/>
  <c r="H17"/>
  <c r="H47"/>
  <c r="G46"/>
  <c r="G45" s="1"/>
  <c r="H45"/>
  <c r="H43"/>
  <c r="H38"/>
  <c r="H35"/>
  <c r="H28"/>
  <c r="H23"/>
  <c r="G15"/>
  <c r="H15"/>
  <c r="H7"/>
  <c r="E48"/>
  <c r="E46"/>
  <c r="E45" s="1"/>
  <c r="E40"/>
  <c r="E41"/>
  <c r="E42"/>
  <c r="E44"/>
  <c r="E39"/>
  <c r="E37"/>
  <c r="E36"/>
  <c r="E30"/>
  <c r="E31"/>
  <c r="E32"/>
  <c r="E33"/>
  <c r="E34"/>
  <c r="E29"/>
  <c r="E25"/>
  <c r="E26"/>
  <c r="E27"/>
  <c r="E24"/>
  <c r="E19"/>
  <c r="E20"/>
  <c r="E21"/>
  <c r="E22"/>
  <c r="E18"/>
  <c r="E16"/>
  <c r="E9"/>
  <c r="E10"/>
  <c r="E11"/>
  <c r="E12"/>
  <c r="E13"/>
  <c r="E14"/>
  <c r="E8"/>
  <c r="E47"/>
  <c r="F47"/>
  <c r="F45"/>
  <c r="F43"/>
  <c r="F38"/>
  <c r="F35"/>
  <c r="F28"/>
  <c r="F23"/>
  <c r="E15"/>
  <c r="F15"/>
  <c r="F7"/>
  <c r="D47"/>
  <c r="D45"/>
  <c r="D43"/>
  <c r="D38"/>
  <c r="D35"/>
  <c r="D28"/>
  <c r="D23"/>
  <c r="D17"/>
  <c r="D15"/>
  <c r="D7"/>
  <c r="I47" l="1"/>
  <c r="E43"/>
  <c r="G35"/>
  <c r="G17"/>
  <c r="G23"/>
  <c r="G7"/>
  <c r="E17"/>
  <c r="E23"/>
  <c r="E35"/>
  <c r="I35"/>
  <c r="I43"/>
  <c r="I38"/>
  <c r="I28"/>
  <c r="I23"/>
  <c r="I17"/>
  <c r="I7"/>
  <c r="J50"/>
  <c r="E7"/>
  <c r="G43"/>
  <c r="G28"/>
  <c r="H50"/>
  <c r="F50"/>
  <c r="D50"/>
  <c r="E28"/>
  <c r="E38"/>
  <c r="E50" s="1"/>
  <c r="I50" l="1"/>
  <c r="G50"/>
</calcChain>
</file>

<file path=xl/sharedStrings.xml><?xml version="1.0" encoding="utf-8"?>
<sst xmlns="http://schemas.openxmlformats.org/spreadsheetml/2006/main" count="145" uniqueCount="70">
  <si>
    <t>Наименование показателя</t>
  </si>
  <si>
    <t>Раздел</t>
  </si>
  <si>
    <t>Подраздел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</si>
  <si>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</si>
  <si>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</si>
  <si>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</si>
  <si>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</si>
  <si>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</si>
  <si>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</si>
  <si>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</si>
  <si>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</si>
  <si>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</si>
  <si>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</si>
  <si>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</si>
  <si>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</si>
  <si>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</si>
  <si>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</si>
  <si>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</si>
  <si>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 xml:space="preserve"> Другие общегосударственные вопросы</t>
  </si>
  <si>
    <t>13</t>
  </si>
  <si>
    <t>НАЦИОНАЛЬНАЯ ОБОРОНА</t>
  </si>
  <si>
    <t xml:space="preserve">  Мобилизационная и вневойсковая подготовка</t>
  </si>
  <si>
    <t xml:space="preserve">  НАЦИОНАЛЬНАЯ ЭКОНОМИКА</t>
  </si>
  <si>
    <t xml:space="preserve">  Сельское хозяйство и рыболовство</t>
  </si>
  <si>
    <t xml:space="preserve"> Водное хозяйство</t>
  </si>
  <si>
    <t>Транспорт</t>
  </si>
  <si>
    <t>08</t>
  </si>
  <si>
    <t xml:space="preserve">  Дорожное хозяйство (дорожные фонды)</t>
  </si>
  <si>
    <t>09</t>
  </si>
  <si>
    <t xml:space="preserve">  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</si>
  <si>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</si>
  <si>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</si>
  <si>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</si>
  <si>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 xml:space="preserve"> Коммунальное хозяйство</t>
  </si>
  <si>
    <t xml:space="preserve">  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</si>
  <si>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</si>
  <si>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</si>
  <si>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</si>
  <si>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</si>
  <si>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</si>
  <si>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</si>
  <si>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</si>
  <si>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</si>
  <si>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</si>
  <si>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</si>
  <si>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</si>
  <si>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</si>
  <si>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</si>
  <si>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Охрана семьи и детства</t>
  </si>
  <si>
    <t>Другие вопросы в области социальной политики</t>
  </si>
  <si>
    <t xml:space="preserve"> ФИЗИЧЕСКАЯ КУЛЬТУРА И СПОРТ</t>
  </si>
  <si>
    <t>СРЕДСТВА МАССОВОЙ ИНФОРМАЦИИ</t>
  </si>
  <si>
    <t>Периодическая печать и издательства</t>
  </si>
  <si>
    <t xml:space="preserve">  МЕЖБЮДЖЕТНЫЕ ТРАНСФЕРТЫ ОБЩЕГО ХАРАКТЕРА БЮДЖЕТАМ БЮДЖЕТНОЙ СИСТЕМЫ РОССИЙСКОЙ ФЕДЕРАЦИИ</t>
  </si>
  <si>
    <t>14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</si>
  <si>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</si>
  <si>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</si>
  <si>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расходов:</t>
  </si>
  <si>
    <t xml:space="preserve">  Молодежная политика</t>
  </si>
  <si>
    <t>Социальное обеспечение населения</t>
  </si>
  <si>
    <t>Массовый спорт</t>
  </si>
  <si>
    <t>Утвержденный бюджет 2019 года          8-МПА от 03.12.2018</t>
  </si>
  <si>
    <t xml:space="preserve">Резервные фонды </t>
  </si>
  <si>
    <t xml:space="preserve">Изменение 1                                                          № 18-МПА от 28.02.2019 </t>
  </si>
  <si>
    <t xml:space="preserve">Изменения </t>
  </si>
  <si>
    <t>Уточненный бюджет 2019 года</t>
  </si>
  <si>
    <t xml:space="preserve">Изменение 2                                                          № 38-МПА от 23.09.2019 </t>
  </si>
  <si>
    <t xml:space="preserve">Изменение 3                                                          № 47-МПА от 25.12.2019 </t>
  </si>
  <si>
    <t>Аналитическая таблица по распределению бюджетных ассигнований по разделам и подразделам классификации расходов бюджетов с учетом принятых изменений в муниципальный правовой акт Пограничного муниципального округа  "О бюджете Пограничного муниципального района на  2019 год и плановый период 2020-2021 годы" в 2019 году</t>
  </si>
  <si>
    <t>( тыс.руб)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</si>
</sst>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2">
      <alignment horizontal="right"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workbookViewId="0">
      <selection activeCell="J4" sqref="J4"/>
    </sheetView>
  </sheetViews>
  <sheetFormatPr defaultRowHeight="15"/>
  <cols>
    <col min="1" max="1" width="40.140625" customWidth="1"/>
    <col min="2" max="2" width="7.42578125" customWidth="1"/>
    <col min="3" max="3" width="8.42578125" customWidth="1"/>
    <col min="4" max="4" width="17" customWidth="1"/>
    <col min="5" max="5" width="12.28515625" customWidth="1"/>
    <col min="6" max="6" width="13.42578125" customWidth="1"/>
    <col min="7" max="7" width="12.28515625" customWidth="1"/>
    <col min="8" max="8" width="13.42578125" customWidth="1"/>
    <col min="9" max="9" width="12.28515625" customWidth="1"/>
    <col min="10" max="10" width="13.42578125" customWidth="1"/>
  </cols>
  <sheetData>
    <row r="2" spans="1:10">
      <c r="A2" s="16" t="s">
        <v>68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>
      <c r="J4" s="17" t="s">
        <v>69</v>
      </c>
    </row>
    <row r="5" spans="1:10" ht="54" customHeight="1">
      <c r="A5" s="12" t="s">
        <v>0</v>
      </c>
      <c r="B5" s="12" t="s">
        <v>1</v>
      </c>
      <c r="C5" s="12" t="s">
        <v>2</v>
      </c>
      <c r="D5" s="12" t="s">
        <v>61</v>
      </c>
      <c r="E5" s="14" t="s">
        <v>63</v>
      </c>
      <c r="F5" s="15"/>
      <c r="G5" s="14" t="s">
        <v>66</v>
      </c>
      <c r="H5" s="15"/>
      <c r="I5" s="14" t="s">
        <v>67</v>
      </c>
      <c r="J5" s="15"/>
    </row>
    <row r="6" spans="1:10" ht="54" customHeight="1">
      <c r="A6" s="13"/>
      <c r="B6" s="13"/>
      <c r="C6" s="13"/>
      <c r="D6" s="13"/>
      <c r="E6" s="1" t="s">
        <v>64</v>
      </c>
      <c r="F6" s="1" t="s">
        <v>65</v>
      </c>
      <c r="G6" s="1" t="s">
        <v>64</v>
      </c>
      <c r="H6" s="1" t="s">
        <v>65</v>
      </c>
      <c r="I6" s="1" t="s">
        <v>64</v>
      </c>
      <c r="J6" s="1" t="s">
        <v>65</v>
      </c>
    </row>
    <row r="7" spans="1:10" ht="29.25" customHeight="1">
      <c r="A7" s="6" t="s">
        <v>3</v>
      </c>
      <c r="B7" s="4" t="s">
        <v>4</v>
      </c>
      <c r="C7" s="4" t="s">
        <v>5</v>
      </c>
      <c r="D7" s="3">
        <f>D8+D9+D10+D11+D12+D13+D14</f>
        <v>57862.5</v>
      </c>
      <c r="E7" s="3">
        <f t="shared" ref="E7:F7" si="0">E8+E9+E10+E11+E12+E13+E14</f>
        <v>2561.609999999996</v>
      </c>
      <c r="F7" s="3">
        <f t="shared" si="0"/>
        <v>60424.11</v>
      </c>
      <c r="G7" s="3">
        <f t="shared" ref="G7" si="1">G8+G9+G10+G11+G12+G13+G14</f>
        <v>1547.8600000000006</v>
      </c>
      <c r="H7" s="3">
        <f t="shared" ref="H7" si="2">H8+H9+H10+H11+H12+H13+H14</f>
        <v>61971.97</v>
      </c>
      <c r="I7" s="3">
        <f t="shared" ref="I7" si="3">I8+I9+I10+I11+I12+I13+I14</f>
        <v>-295.35999999999785</v>
      </c>
      <c r="J7" s="3">
        <f t="shared" ref="J7" si="4">J8+J9+J10+J11+J12+J13+J14</f>
        <v>61676.61</v>
      </c>
    </row>
    <row r="8" spans="1:10" ht="42" customHeight="1">
      <c r="A8" s="9" t="s">
        <v>11</v>
      </c>
      <c r="B8" s="5" t="s">
        <v>4</v>
      </c>
      <c r="C8" s="5" t="s">
        <v>6</v>
      </c>
      <c r="D8" s="2">
        <v>1898</v>
      </c>
      <c r="E8" s="2">
        <f>F8-D8</f>
        <v>0</v>
      </c>
      <c r="F8" s="2">
        <v>1898</v>
      </c>
      <c r="G8" s="2">
        <f>H8-F8</f>
        <v>0</v>
      </c>
      <c r="H8" s="2">
        <v>1898</v>
      </c>
      <c r="I8" s="2">
        <f>J8-H8</f>
        <v>66</v>
      </c>
      <c r="J8" s="2">
        <v>1964</v>
      </c>
    </row>
    <row r="9" spans="1:10" ht="53.25" customHeight="1">
      <c r="A9" s="9" t="s">
        <v>12</v>
      </c>
      <c r="B9" s="5" t="s">
        <v>4</v>
      </c>
      <c r="C9" s="5" t="s">
        <v>7</v>
      </c>
      <c r="D9" s="2">
        <v>3066</v>
      </c>
      <c r="E9" s="2">
        <f t="shared" ref="E9:E14" si="5">F9-D9</f>
        <v>0</v>
      </c>
      <c r="F9" s="2">
        <v>3066</v>
      </c>
      <c r="G9" s="2">
        <f t="shared" ref="G9:I14" si="6">H9-F9</f>
        <v>0</v>
      </c>
      <c r="H9" s="2">
        <v>3066</v>
      </c>
      <c r="I9" s="2">
        <f t="shared" si="6"/>
        <v>-10.880000000000109</v>
      </c>
      <c r="J9" s="2">
        <v>3055.12</v>
      </c>
    </row>
    <row r="10" spans="1:10" ht="54" customHeight="1">
      <c r="A10" s="9" t="s">
        <v>13</v>
      </c>
      <c r="B10" s="5" t="s">
        <v>4</v>
      </c>
      <c r="C10" s="5" t="s">
        <v>8</v>
      </c>
      <c r="D10" s="2">
        <v>12623.46</v>
      </c>
      <c r="E10" s="2">
        <f t="shared" si="5"/>
        <v>0</v>
      </c>
      <c r="F10" s="2">
        <v>12623.46</v>
      </c>
      <c r="G10" s="2">
        <f t="shared" si="6"/>
        <v>-70</v>
      </c>
      <c r="H10" s="2">
        <v>12553.46</v>
      </c>
      <c r="I10" s="2">
        <f t="shared" si="6"/>
        <v>-641.69999999999891</v>
      </c>
      <c r="J10" s="2">
        <v>11911.76</v>
      </c>
    </row>
    <row r="11" spans="1:10">
      <c r="A11" s="9" t="s">
        <v>14</v>
      </c>
      <c r="B11" s="5" t="s">
        <v>4</v>
      </c>
      <c r="C11" s="5" t="s">
        <v>9</v>
      </c>
      <c r="D11" s="2">
        <v>16.96</v>
      </c>
      <c r="E11" s="2">
        <f t="shared" si="5"/>
        <v>5.6999999999999993</v>
      </c>
      <c r="F11" s="2">
        <v>22.66</v>
      </c>
      <c r="G11" s="2">
        <f t="shared" si="6"/>
        <v>0</v>
      </c>
      <c r="H11" s="2">
        <v>22.66</v>
      </c>
      <c r="I11" s="2">
        <f t="shared" si="6"/>
        <v>0</v>
      </c>
      <c r="J11" s="2">
        <v>22.66</v>
      </c>
    </row>
    <row r="12" spans="1:10" ht="42" customHeight="1">
      <c r="A12" s="9" t="s">
        <v>15</v>
      </c>
      <c r="B12" s="5" t="s">
        <v>4</v>
      </c>
      <c r="C12" s="5" t="s">
        <v>10</v>
      </c>
      <c r="D12" s="2">
        <v>4514</v>
      </c>
      <c r="E12" s="2">
        <f t="shared" si="5"/>
        <v>0</v>
      </c>
      <c r="F12" s="2">
        <v>4514</v>
      </c>
      <c r="G12" s="2">
        <f t="shared" si="6"/>
        <v>0</v>
      </c>
      <c r="H12" s="2">
        <v>4514</v>
      </c>
      <c r="I12" s="2">
        <f t="shared" si="6"/>
        <v>-114</v>
      </c>
      <c r="J12" s="2">
        <v>4400</v>
      </c>
    </row>
    <row r="13" spans="1:10" ht="21.75" customHeight="1">
      <c r="A13" s="9" t="s">
        <v>62</v>
      </c>
      <c r="B13" s="5" t="s">
        <v>4</v>
      </c>
      <c r="C13" s="5" t="s">
        <v>17</v>
      </c>
      <c r="D13" s="2">
        <v>100</v>
      </c>
      <c r="E13" s="2">
        <f t="shared" si="5"/>
        <v>0</v>
      </c>
      <c r="F13" s="2">
        <v>100</v>
      </c>
      <c r="G13" s="2">
        <f t="shared" si="6"/>
        <v>0</v>
      </c>
      <c r="H13" s="2">
        <v>100</v>
      </c>
      <c r="I13" s="2">
        <f t="shared" si="6"/>
        <v>-100</v>
      </c>
      <c r="J13" s="2">
        <v>0</v>
      </c>
    </row>
    <row r="14" spans="1:10">
      <c r="A14" s="9" t="s">
        <v>18</v>
      </c>
      <c r="B14" s="5" t="s">
        <v>4</v>
      </c>
      <c r="C14" s="5" t="s">
        <v>19</v>
      </c>
      <c r="D14" s="2">
        <v>35644.080000000002</v>
      </c>
      <c r="E14" s="2">
        <f t="shared" si="5"/>
        <v>2555.9099999999962</v>
      </c>
      <c r="F14" s="2">
        <v>38199.99</v>
      </c>
      <c r="G14" s="2">
        <f t="shared" si="6"/>
        <v>1617.8600000000006</v>
      </c>
      <c r="H14" s="2">
        <v>39817.85</v>
      </c>
      <c r="I14" s="2">
        <f t="shared" si="6"/>
        <v>505.22000000000116</v>
      </c>
      <c r="J14" s="2">
        <v>40323.07</v>
      </c>
    </row>
    <row r="15" spans="1:10" ht="26.25" customHeight="1">
      <c r="A15" s="6" t="s">
        <v>20</v>
      </c>
      <c r="B15" s="4" t="s">
        <v>6</v>
      </c>
      <c r="C15" s="4" t="s">
        <v>5</v>
      </c>
      <c r="D15" s="3">
        <f>D16</f>
        <v>468.2</v>
      </c>
      <c r="E15" s="3">
        <f t="shared" ref="E15:F15" si="7">E16</f>
        <v>87.120000000000061</v>
      </c>
      <c r="F15" s="3">
        <f t="shared" si="7"/>
        <v>555.32000000000005</v>
      </c>
      <c r="G15" s="3">
        <f t="shared" ref="G15" si="8">G16</f>
        <v>0</v>
      </c>
      <c r="H15" s="3">
        <f t="shared" ref="H15" si="9">H16</f>
        <v>555.32000000000005</v>
      </c>
      <c r="I15" s="3">
        <f t="shared" ref="I15" si="10">I16</f>
        <v>0</v>
      </c>
      <c r="J15" s="3">
        <f t="shared" ref="J15" si="11">J16</f>
        <v>555.32000000000005</v>
      </c>
    </row>
    <row r="16" spans="1:10" ht="19.5" customHeight="1">
      <c r="A16" s="9" t="s">
        <v>21</v>
      </c>
      <c r="B16" s="5" t="s">
        <v>6</v>
      </c>
      <c r="C16" s="5" t="s">
        <v>7</v>
      </c>
      <c r="D16" s="2">
        <v>468.2</v>
      </c>
      <c r="E16" s="2">
        <f>F16-D16</f>
        <v>87.120000000000061</v>
      </c>
      <c r="F16" s="2">
        <v>555.32000000000005</v>
      </c>
      <c r="G16" s="2">
        <f>H16-F16</f>
        <v>0</v>
      </c>
      <c r="H16" s="2">
        <v>555.32000000000005</v>
      </c>
      <c r="I16" s="2">
        <f>J16-H16</f>
        <v>0</v>
      </c>
      <c r="J16" s="2">
        <v>555.32000000000005</v>
      </c>
    </row>
    <row r="17" spans="1:10" ht="24.75" customHeight="1">
      <c r="A17" s="6" t="s">
        <v>22</v>
      </c>
      <c r="B17" s="4" t="s">
        <v>8</v>
      </c>
      <c r="C17" s="4" t="s">
        <v>5</v>
      </c>
      <c r="D17" s="3">
        <f>D18+D20+D21+D22</f>
        <v>3626.49</v>
      </c>
      <c r="E17" s="3">
        <f t="shared" ref="E17" si="12">E18+E20+E21+E22</f>
        <v>8031.49</v>
      </c>
      <c r="F17" s="3">
        <f>F18+F20+F21+F22+F19</f>
        <v>11657.98</v>
      </c>
      <c r="G17" s="3">
        <f>G18+G20+G21+G22+G19</f>
        <v>4905.87</v>
      </c>
      <c r="H17" s="3">
        <f>H18+H20+H21+H22+H19</f>
        <v>16563.850000000002</v>
      </c>
      <c r="I17" s="3">
        <f>I18+I20+I21+I22+I19</f>
        <v>11150.090000000002</v>
      </c>
      <c r="J17" s="3">
        <f>J18+J20+J21+J22+J19</f>
        <v>27713.940000000002</v>
      </c>
    </row>
    <row r="18" spans="1:10">
      <c r="A18" s="9" t="s">
        <v>23</v>
      </c>
      <c r="B18" s="5" t="s">
        <v>8</v>
      </c>
      <c r="C18" s="5" t="s">
        <v>9</v>
      </c>
      <c r="D18" s="2">
        <v>374.49</v>
      </c>
      <c r="E18" s="2">
        <f>F18-D18</f>
        <v>0</v>
      </c>
      <c r="F18" s="2">
        <v>374.49</v>
      </c>
      <c r="G18" s="2">
        <f>H18-F18</f>
        <v>0</v>
      </c>
      <c r="H18" s="2">
        <v>374.49</v>
      </c>
      <c r="I18" s="2">
        <f>J18-H18</f>
        <v>0</v>
      </c>
      <c r="J18" s="2">
        <v>374.49</v>
      </c>
    </row>
    <row r="19" spans="1:10">
      <c r="A19" s="9" t="s">
        <v>24</v>
      </c>
      <c r="B19" s="5" t="s">
        <v>8</v>
      </c>
      <c r="C19" s="5" t="s">
        <v>10</v>
      </c>
      <c r="D19" s="2"/>
      <c r="E19" s="2">
        <f t="shared" ref="E19:E22" si="13">F19-D19</f>
        <v>0</v>
      </c>
      <c r="F19" s="2"/>
      <c r="G19" s="2">
        <f t="shared" ref="G19:I22" si="14">H19-F19</f>
        <v>838.72</v>
      </c>
      <c r="H19" s="2">
        <v>838.72</v>
      </c>
      <c r="I19" s="2">
        <f t="shared" si="14"/>
        <v>11934.480000000001</v>
      </c>
      <c r="J19" s="2">
        <v>12773.2</v>
      </c>
    </row>
    <row r="20" spans="1:10">
      <c r="A20" s="9" t="s">
        <v>25</v>
      </c>
      <c r="B20" s="5" t="s">
        <v>8</v>
      </c>
      <c r="C20" s="5" t="s">
        <v>26</v>
      </c>
      <c r="D20" s="2">
        <v>200</v>
      </c>
      <c r="E20" s="2">
        <f t="shared" si="13"/>
        <v>1303.22</v>
      </c>
      <c r="F20" s="2">
        <v>1503.22</v>
      </c>
      <c r="G20" s="2">
        <f t="shared" si="14"/>
        <v>0</v>
      </c>
      <c r="H20" s="2">
        <v>1503.22</v>
      </c>
      <c r="I20" s="2">
        <f t="shared" si="14"/>
        <v>-58.299999999999955</v>
      </c>
      <c r="J20" s="2">
        <v>1444.92</v>
      </c>
    </row>
    <row r="21" spans="1:10">
      <c r="A21" s="9" t="s">
        <v>27</v>
      </c>
      <c r="B21" s="5" t="s">
        <v>8</v>
      </c>
      <c r="C21" s="5" t="s">
        <v>28</v>
      </c>
      <c r="D21" s="2">
        <v>3022</v>
      </c>
      <c r="E21" s="2">
        <f t="shared" si="13"/>
        <v>3607</v>
      </c>
      <c r="F21" s="2">
        <v>6629</v>
      </c>
      <c r="G21" s="2">
        <f t="shared" si="14"/>
        <v>4067.1499999999996</v>
      </c>
      <c r="H21" s="2">
        <v>10696.15</v>
      </c>
      <c r="I21" s="2">
        <f t="shared" si="14"/>
        <v>-83.590000000000146</v>
      </c>
      <c r="J21" s="2">
        <v>10612.56</v>
      </c>
    </row>
    <row r="22" spans="1:10" ht="25.5">
      <c r="A22" s="10" t="s">
        <v>29</v>
      </c>
      <c r="B22" s="5" t="s">
        <v>8</v>
      </c>
      <c r="C22" s="5" t="s">
        <v>30</v>
      </c>
      <c r="D22" s="2">
        <v>30</v>
      </c>
      <c r="E22" s="2">
        <f t="shared" si="13"/>
        <v>3121.27</v>
      </c>
      <c r="F22" s="2">
        <v>3151.27</v>
      </c>
      <c r="G22" s="2">
        <f t="shared" si="14"/>
        <v>0</v>
      </c>
      <c r="H22" s="2">
        <v>3151.27</v>
      </c>
      <c r="I22" s="2">
        <f t="shared" si="14"/>
        <v>-642.5</v>
      </c>
      <c r="J22" s="2">
        <v>2508.77</v>
      </c>
    </row>
    <row r="23" spans="1:10" ht="25.5" customHeight="1">
      <c r="A23" s="7" t="s">
        <v>31</v>
      </c>
      <c r="B23" s="4" t="s">
        <v>9</v>
      </c>
      <c r="C23" s="4" t="s">
        <v>5</v>
      </c>
      <c r="D23" s="3">
        <f>D24+D25+D26+D27</f>
        <v>11781.47</v>
      </c>
      <c r="E23" s="3">
        <f t="shared" ref="E23:F23" si="15">E24+E25+E26+E27</f>
        <v>7019.9399999999987</v>
      </c>
      <c r="F23" s="3">
        <f t="shared" si="15"/>
        <v>18801.41</v>
      </c>
      <c r="G23" s="3">
        <f t="shared" ref="G23" si="16">G24+G25+G26+G27</f>
        <v>1440.1100000000022</v>
      </c>
      <c r="H23" s="3">
        <f t="shared" ref="H23" si="17">H24+H25+H26+H27</f>
        <v>20241.52</v>
      </c>
      <c r="I23" s="3">
        <f t="shared" ref="I23" si="18">I24+I25+I26+I27</f>
        <v>-1584.0199999999998</v>
      </c>
      <c r="J23" s="3">
        <f t="shared" ref="J23" si="19">J24+J25+J26+J27</f>
        <v>18657.500000000004</v>
      </c>
    </row>
    <row r="24" spans="1:10">
      <c r="A24" s="10" t="s">
        <v>32</v>
      </c>
      <c r="B24" s="5" t="s">
        <v>9</v>
      </c>
      <c r="C24" s="5" t="s">
        <v>4</v>
      </c>
      <c r="D24" s="2">
        <v>60</v>
      </c>
      <c r="E24" s="2">
        <f>F24-D24</f>
        <v>180</v>
      </c>
      <c r="F24" s="2">
        <v>240</v>
      </c>
      <c r="G24" s="2">
        <f>H24-F24</f>
        <v>0</v>
      </c>
      <c r="H24" s="2">
        <v>240</v>
      </c>
      <c r="I24" s="2">
        <f>J24-H24</f>
        <v>70.899999999999977</v>
      </c>
      <c r="J24" s="2">
        <v>310.89999999999998</v>
      </c>
    </row>
    <row r="25" spans="1:10">
      <c r="A25" s="11" t="s">
        <v>33</v>
      </c>
      <c r="B25" s="5" t="s">
        <v>9</v>
      </c>
      <c r="C25" s="5" t="s">
        <v>6</v>
      </c>
      <c r="D25" s="2">
        <v>10449</v>
      </c>
      <c r="E25" s="2">
        <f t="shared" ref="E25:E27" si="20">F25-D25</f>
        <v>6609.9399999999987</v>
      </c>
      <c r="F25" s="2">
        <v>17058.939999999999</v>
      </c>
      <c r="G25" s="2">
        <f t="shared" ref="G25:I27" si="21">H25-F25</f>
        <v>2077.1000000000022</v>
      </c>
      <c r="H25" s="2">
        <v>19136.04</v>
      </c>
      <c r="I25" s="2">
        <f t="shared" si="21"/>
        <v>-1576.9099999999999</v>
      </c>
      <c r="J25" s="2">
        <v>17559.13</v>
      </c>
    </row>
    <row r="26" spans="1:10">
      <c r="A26" s="11" t="s">
        <v>34</v>
      </c>
      <c r="B26" s="5" t="s">
        <v>9</v>
      </c>
      <c r="C26" s="5" t="s">
        <v>7</v>
      </c>
      <c r="D26" s="2">
        <v>1270</v>
      </c>
      <c r="E26" s="2">
        <f t="shared" si="20"/>
        <v>230</v>
      </c>
      <c r="F26" s="2">
        <v>1500</v>
      </c>
      <c r="G26" s="2">
        <f t="shared" si="21"/>
        <v>-636.99</v>
      </c>
      <c r="H26" s="2">
        <v>863.01</v>
      </c>
      <c r="I26" s="2">
        <f t="shared" si="21"/>
        <v>-78.009999999999991</v>
      </c>
      <c r="J26" s="2">
        <v>785</v>
      </c>
    </row>
    <row r="27" spans="1:10" ht="25.5">
      <c r="A27" s="10" t="s">
        <v>35</v>
      </c>
      <c r="B27" s="5" t="s">
        <v>9</v>
      </c>
      <c r="C27" s="5" t="s">
        <v>9</v>
      </c>
      <c r="D27" s="2">
        <v>2.4700000000000002</v>
      </c>
      <c r="E27" s="2">
        <f t="shared" si="20"/>
        <v>0</v>
      </c>
      <c r="F27" s="2">
        <v>2.4700000000000002</v>
      </c>
      <c r="G27" s="2">
        <f t="shared" si="21"/>
        <v>0</v>
      </c>
      <c r="H27" s="2">
        <v>2.4700000000000002</v>
      </c>
      <c r="I27" s="2">
        <f t="shared" si="21"/>
        <v>0</v>
      </c>
      <c r="J27" s="2">
        <v>2.4700000000000002</v>
      </c>
    </row>
    <row r="28" spans="1:10" ht="22.5" customHeight="1">
      <c r="A28" s="8" t="s">
        <v>36</v>
      </c>
      <c r="B28" s="4" t="s">
        <v>16</v>
      </c>
      <c r="C28" s="4" t="s">
        <v>5</v>
      </c>
      <c r="D28" s="3">
        <f>D29+D30+D31+D32+D33+D34</f>
        <v>292115.95</v>
      </c>
      <c r="E28" s="3">
        <f t="shared" ref="E28:F28" si="22">E29+E30+E31+E32+E33+E34</f>
        <v>57834.959999999992</v>
      </c>
      <c r="F28" s="3">
        <f t="shared" si="22"/>
        <v>349950.91</v>
      </c>
      <c r="G28" s="3">
        <f t="shared" ref="G28" si="23">G29+G30+G31+G32+G33+G34</f>
        <v>13502.260000000004</v>
      </c>
      <c r="H28" s="3">
        <f t="shared" ref="H28" si="24">H29+H30+H31+H32+H33+H34</f>
        <v>363453.16999999993</v>
      </c>
      <c r="I28" s="3">
        <f t="shared" ref="I28" si="25">I29+I30+I31+I32+I33+I34</f>
        <v>183.99999999998568</v>
      </c>
      <c r="J28" s="3">
        <f t="shared" ref="J28" si="26">J29+J30+J31+J32+J33+J34</f>
        <v>363637.17</v>
      </c>
    </row>
    <row r="29" spans="1:10">
      <c r="A29" s="11" t="s">
        <v>37</v>
      </c>
      <c r="B29" s="5" t="s">
        <v>16</v>
      </c>
      <c r="C29" s="5" t="s">
        <v>4</v>
      </c>
      <c r="D29" s="2">
        <v>75012.13</v>
      </c>
      <c r="E29" s="2">
        <f>F29-D29</f>
        <v>15382.179999999993</v>
      </c>
      <c r="F29" s="2">
        <v>90394.31</v>
      </c>
      <c r="G29" s="2">
        <f>H29-F29</f>
        <v>3538.4499999999971</v>
      </c>
      <c r="H29" s="2">
        <v>93932.76</v>
      </c>
      <c r="I29" s="2">
        <f>J29-H29</f>
        <v>259.10000000000582</v>
      </c>
      <c r="J29" s="2">
        <v>94191.86</v>
      </c>
    </row>
    <row r="30" spans="1:10">
      <c r="A30" s="11" t="s">
        <v>38</v>
      </c>
      <c r="B30" s="5" t="s">
        <v>16</v>
      </c>
      <c r="C30" s="5" t="s">
        <v>6</v>
      </c>
      <c r="D30" s="2">
        <v>181134.26</v>
      </c>
      <c r="E30" s="2">
        <f t="shared" ref="E30:E34" si="27">F30-D30</f>
        <v>39551.899999999994</v>
      </c>
      <c r="F30" s="2">
        <v>220686.16</v>
      </c>
      <c r="G30" s="2">
        <f t="shared" ref="G30:I34" si="28">H30-F30</f>
        <v>6691.820000000007</v>
      </c>
      <c r="H30" s="2">
        <v>227377.98</v>
      </c>
      <c r="I30" s="2">
        <f t="shared" si="28"/>
        <v>335.50999999998021</v>
      </c>
      <c r="J30" s="2">
        <v>227713.49</v>
      </c>
    </row>
    <row r="31" spans="1:10">
      <c r="A31" s="11" t="s">
        <v>39</v>
      </c>
      <c r="B31" s="5" t="s">
        <v>16</v>
      </c>
      <c r="C31" s="5" t="s">
        <v>7</v>
      </c>
      <c r="D31" s="2">
        <v>20577.259999999998</v>
      </c>
      <c r="E31" s="2">
        <f t="shared" si="27"/>
        <v>396.19000000000233</v>
      </c>
      <c r="F31" s="2">
        <v>20973.45</v>
      </c>
      <c r="G31" s="2">
        <f t="shared" si="28"/>
        <v>3233.7700000000004</v>
      </c>
      <c r="H31" s="2">
        <v>24207.22</v>
      </c>
      <c r="I31" s="2">
        <f t="shared" si="28"/>
        <v>228.04999999999927</v>
      </c>
      <c r="J31" s="2">
        <v>24435.27</v>
      </c>
    </row>
    <row r="32" spans="1:10" ht="25.5">
      <c r="A32" s="10" t="s">
        <v>40</v>
      </c>
      <c r="B32" s="5" t="s">
        <v>16</v>
      </c>
      <c r="C32" s="5" t="s">
        <v>9</v>
      </c>
      <c r="D32" s="2"/>
      <c r="E32" s="2">
        <f t="shared" si="27"/>
        <v>140</v>
      </c>
      <c r="F32" s="2">
        <v>140</v>
      </c>
      <c r="G32" s="2">
        <f t="shared" si="28"/>
        <v>70.039999999999992</v>
      </c>
      <c r="H32" s="2">
        <v>210.04</v>
      </c>
      <c r="I32" s="2">
        <f t="shared" si="28"/>
        <v>-33.799999999999983</v>
      </c>
      <c r="J32" s="2">
        <v>176.24</v>
      </c>
    </row>
    <row r="33" spans="1:10">
      <c r="A33" s="10" t="s">
        <v>58</v>
      </c>
      <c r="B33" s="5" t="s">
        <v>16</v>
      </c>
      <c r="C33" s="5" t="s">
        <v>16</v>
      </c>
      <c r="D33" s="2">
        <v>2490</v>
      </c>
      <c r="E33" s="2">
        <f t="shared" si="27"/>
        <v>1838.0600000000004</v>
      </c>
      <c r="F33" s="2">
        <v>4328.0600000000004</v>
      </c>
      <c r="G33" s="2">
        <f t="shared" si="28"/>
        <v>-36.880000000000109</v>
      </c>
      <c r="H33" s="2">
        <v>4291.18</v>
      </c>
      <c r="I33" s="2">
        <f t="shared" si="28"/>
        <v>-92.550000000000182</v>
      </c>
      <c r="J33" s="2">
        <v>4198.63</v>
      </c>
    </row>
    <row r="34" spans="1:10">
      <c r="A34" s="11" t="s">
        <v>41</v>
      </c>
      <c r="B34" s="5" t="s">
        <v>16</v>
      </c>
      <c r="C34" s="5" t="s">
        <v>28</v>
      </c>
      <c r="D34" s="2">
        <v>12902.3</v>
      </c>
      <c r="E34" s="2">
        <f t="shared" si="27"/>
        <v>526.63000000000102</v>
      </c>
      <c r="F34" s="2">
        <v>13428.93</v>
      </c>
      <c r="G34" s="2">
        <f t="shared" si="28"/>
        <v>5.0599999999994907</v>
      </c>
      <c r="H34" s="2">
        <v>13433.99</v>
      </c>
      <c r="I34" s="2">
        <f t="shared" si="28"/>
        <v>-512.30999999999949</v>
      </c>
      <c r="J34" s="2">
        <v>12921.68</v>
      </c>
    </row>
    <row r="35" spans="1:10" ht="22.5" customHeight="1">
      <c r="A35" s="8" t="s">
        <v>42</v>
      </c>
      <c r="B35" s="4" t="s">
        <v>26</v>
      </c>
      <c r="C35" s="4" t="s">
        <v>5</v>
      </c>
      <c r="D35" s="3">
        <f>D36+D37</f>
        <v>24179.1</v>
      </c>
      <c r="E35" s="3">
        <f t="shared" ref="E35:F35" si="29">E36+E37</f>
        <v>5709.6500000000015</v>
      </c>
      <c r="F35" s="3">
        <f t="shared" si="29"/>
        <v>29888.75</v>
      </c>
      <c r="G35" s="3">
        <f t="shared" ref="G35" si="30">G36+G37</f>
        <v>-2646.8400000000011</v>
      </c>
      <c r="H35" s="3">
        <f t="shared" ref="H35" si="31">H36+H37</f>
        <v>27241.91</v>
      </c>
      <c r="I35" s="3">
        <f t="shared" ref="I35" si="32">I36+I37</f>
        <v>-194.0099999999984</v>
      </c>
      <c r="J35" s="3">
        <f t="shared" ref="J35" si="33">J36+J37</f>
        <v>27047.9</v>
      </c>
    </row>
    <row r="36" spans="1:10">
      <c r="A36" s="11" t="s">
        <v>43</v>
      </c>
      <c r="B36" s="5" t="s">
        <v>26</v>
      </c>
      <c r="C36" s="5" t="s">
        <v>4</v>
      </c>
      <c r="D36" s="2">
        <v>16405.599999999999</v>
      </c>
      <c r="E36" s="2">
        <f>F36-D36</f>
        <v>1709.6500000000015</v>
      </c>
      <c r="F36" s="2">
        <v>18115.25</v>
      </c>
      <c r="G36" s="2">
        <f>H36-F36</f>
        <v>1120.2999999999993</v>
      </c>
      <c r="H36" s="2">
        <v>19235.55</v>
      </c>
      <c r="I36" s="2">
        <f>J36-H36</f>
        <v>-251.7599999999984</v>
      </c>
      <c r="J36" s="2">
        <v>18983.79</v>
      </c>
    </row>
    <row r="37" spans="1:10" ht="25.5">
      <c r="A37" s="10" t="s">
        <v>44</v>
      </c>
      <c r="B37" s="5" t="s">
        <v>26</v>
      </c>
      <c r="C37" s="5" t="s">
        <v>8</v>
      </c>
      <c r="D37" s="2">
        <v>7773.5</v>
      </c>
      <c r="E37" s="2">
        <f>F37-D37</f>
        <v>4000</v>
      </c>
      <c r="F37" s="2">
        <v>11773.5</v>
      </c>
      <c r="G37" s="2">
        <f>H37-F37</f>
        <v>-3767.1400000000003</v>
      </c>
      <c r="H37" s="2">
        <v>8006.36</v>
      </c>
      <c r="I37" s="2">
        <f>J37-H37</f>
        <v>57.75</v>
      </c>
      <c r="J37" s="2">
        <v>8064.11</v>
      </c>
    </row>
    <row r="38" spans="1:10" ht="21.75" customHeight="1">
      <c r="A38" s="7" t="s">
        <v>45</v>
      </c>
      <c r="B38" s="4" t="s">
        <v>46</v>
      </c>
      <c r="C38" s="4" t="s">
        <v>5</v>
      </c>
      <c r="D38" s="3">
        <f>D39+D40+D41+D42</f>
        <v>7038</v>
      </c>
      <c r="E38" s="3">
        <f t="shared" ref="E38:F38" si="34">E39+E40+E41+E42</f>
        <v>23484.49</v>
      </c>
      <c r="F38" s="3">
        <f t="shared" si="34"/>
        <v>30522.49</v>
      </c>
      <c r="G38" s="3">
        <f t="shared" ref="G38" si="35">G39+G40+G41+G42</f>
        <v>-40</v>
      </c>
      <c r="H38" s="3">
        <f t="shared" ref="H38" si="36">H39+H40+H41+H42</f>
        <v>30482.49</v>
      </c>
      <c r="I38" s="3">
        <f t="shared" ref="I38" si="37">I39+I40+I41+I42</f>
        <v>6006.8499999999976</v>
      </c>
      <c r="J38" s="3">
        <f t="shared" ref="J38" si="38">J39+J40+J41+J42</f>
        <v>36489.339999999997</v>
      </c>
    </row>
    <row r="39" spans="1:10">
      <c r="A39" s="11" t="s">
        <v>47</v>
      </c>
      <c r="B39" s="5" t="s">
        <v>46</v>
      </c>
      <c r="C39" s="5" t="s">
        <v>4</v>
      </c>
      <c r="D39" s="2">
        <v>1814</v>
      </c>
      <c r="E39" s="2">
        <f>F39-D39</f>
        <v>0</v>
      </c>
      <c r="F39" s="2">
        <v>1814</v>
      </c>
      <c r="G39" s="2">
        <f>H39-F39</f>
        <v>0</v>
      </c>
      <c r="H39" s="2">
        <v>1814</v>
      </c>
      <c r="I39" s="2">
        <f>J39-H39</f>
        <v>-87.799999999999955</v>
      </c>
      <c r="J39" s="2">
        <v>1726.2</v>
      </c>
    </row>
    <row r="40" spans="1:10">
      <c r="A40" s="11" t="s">
        <v>59</v>
      </c>
      <c r="B40" s="5" t="s">
        <v>46</v>
      </c>
      <c r="C40" s="5" t="s">
        <v>7</v>
      </c>
      <c r="D40" s="2"/>
      <c r="E40" s="2">
        <f t="shared" ref="E40:E44" si="39">F40-D40</f>
        <v>2550</v>
      </c>
      <c r="F40" s="2">
        <v>2550</v>
      </c>
      <c r="G40" s="2">
        <f t="shared" ref="G40:I44" si="40">H40-F40</f>
        <v>0</v>
      </c>
      <c r="H40" s="2">
        <v>2550</v>
      </c>
      <c r="I40" s="2">
        <f t="shared" si="40"/>
        <v>1350</v>
      </c>
      <c r="J40" s="2">
        <v>3900</v>
      </c>
    </row>
    <row r="41" spans="1:10">
      <c r="A41" s="11" t="s">
        <v>48</v>
      </c>
      <c r="B41" s="5" t="s">
        <v>46</v>
      </c>
      <c r="C41" s="5" t="s">
        <v>8</v>
      </c>
      <c r="D41" s="2">
        <v>5224</v>
      </c>
      <c r="E41" s="2">
        <f t="shared" si="39"/>
        <v>20814.490000000002</v>
      </c>
      <c r="F41" s="2">
        <v>26038.49</v>
      </c>
      <c r="G41" s="2">
        <f t="shared" si="40"/>
        <v>0</v>
      </c>
      <c r="H41" s="2">
        <v>26038.49</v>
      </c>
      <c r="I41" s="2">
        <f t="shared" si="40"/>
        <v>4750.8799999999974</v>
      </c>
      <c r="J41" s="2">
        <v>30789.37</v>
      </c>
    </row>
    <row r="42" spans="1:10">
      <c r="A42" s="11" t="s">
        <v>49</v>
      </c>
      <c r="B42" s="5" t="s">
        <v>46</v>
      </c>
      <c r="C42" s="5" t="s">
        <v>10</v>
      </c>
      <c r="D42" s="2"/>
      <c r="E42" s="2">
        <f t="shared" si="39"/>
        <v>120</v>
      </c>
      <c r="F42" s="2">
        <v>120</v>
      </c>
      <c r="G42" s="2">
        <f t="shared" si="40"/>
        <v>-40</v>
      </c>
      <c r="H42" s="2">
        <v>80</v>
      </c>
      <c r="I42" s="2">
        <f t="shared" si="40"/>
        <v>-6.230000000000004</v>
      </c>
      <c r="J42" s="2">
        <v>73.77</v>
      </c>
    </row>
    <row r="43" spans="1:10">
      <c r="A43" s="8" t="s">
        <v>50</v>
      </c>
      <c r="B43" s="4" t="s">
        <v>17</v>
      </c>
      <c r="C43" s="4" t="s">
        <v>5</v>
      </c>
      <c r="D43" s="3">
        <f>D44</f>
        <v>200</v>
      </c>
      <c r="E43" s="2">
        <f t="shared" si="39"/>
        <v>5365</v>
      </c>
      <c r="F43" s="3">
        <f>F44</f>
        <v>5565</v>
      </c>
      <c r="G43" s="2">
        <f t="shared" si="40"/>
        <v>18865.57</v>
      </c>
      <c r="H43" s="3">
        <f>H44</f>
        <v>24430.57</v>
      </c>
      <c r="I43" s="3">
        <f t="shared" si="40"/>
        <v>-4652.1699999999983</v>
      </c>
      <c r="J43" s="3">
        <f>J44</f>
        <v>19778.400000000001</v>
      </c>
    </row>
    <row r="44" spans="1:10">
      <c r="A44" s="11" t="s">
        <v>60</v>
      </c>
      <c r="B44" s="5" t="s">
        <v>17</v>
      </c>
      <c r="C44" s="5" t="s">
        <v>6</v>
      </c>
      <c r="D44" s="2">
        <v>200</v>
      </c>
      <c r="E44" s="2">
        <f t="shared" si="39"/>
        <v>5365</v>
      </c>
      <c r="F44" s="2">
        <v>5565</v>
      </c>
      <c r="G44" s="2">
        <f t="shared" si="40"/>
        <v>18865.57</v>
      </c>
      <c r="H44" s="2">
        <v>24430.57</v>
      </c>
      <c r="I44" s="2">
        <f t="shared" si="40"/>
        <v>-4652.1699999999983</v>
      </c>
      <c r="J44" s="2">
        <v>19778.400000000001</v>
      </c>
    </row>
    <row r="45" spans="1:10">
      <c r="A45" s="8" t="s">
        <v>51</v>
      </c>
      <c r="B45" s="4" t="s">
        <v>30</v>
      </c>
      <c r="C45" s="4" t="s">
        <v>5</v>
      </c>
      <c r="D45" s="3">
        <f>D46</f>
        <v>2873</v>
      </c>
      <c r="E45" s="3">
        <f t="shared" ref="E45:F45" si="41">E46</f>
        <v>230</v>
      </c>
      <c r="F45" s="3">
        <f t="shared" si="41"/>
        <v>3103</v>
      </c>
      <c r="G45" s="3">
        <f t="shared" ref="G45" si="42">G46</f>
        <v>400</v>
      </c>
      <c r="H45" s="3">
        <f t="shared" ref="H45" si="43">H46</f>
        <v>3503</v>
      </c>
      <c r="I45" s="3">
        <f t="shared" ref="I45" si="44">I46</f>
        <v>-15</v>
      </c>
      <c r="J45" s="3">
        <f t="shared" ref="J45" si="45">J46</f>
        <v>3488</v>
      </c>
    </row>
    <row r="46" spans="1:10">
      <c r="A46" s="11" t="s">
        <v>52</v>
      </c>
      <c r="B46" s="5" t="s">
        <v>30</v>
      </c>
      <c r="C46" s="5" t="s">
        <v>6</v>
      </c>
      <c r="D46" s="2">
        <v>2873</v>
      </c>
      <c r="E46" s="2">
        <f>F46-D46</f>
        <v>230</v>
      </c>
      <c r="F46" s="2">
        <v>3103</v>
      </c>
      <c r="G46" s="2">
        <f>H46-F46</f>
        <v>400</v>
      </c>
      <c r="H46" s="2">
        <v>3503</v>
      </c>
      <c r="I46" s="2">
        <f>J46-H46</f>
        <v>-15</v>
      </c>
      <c r="J46" s="2">
        <v>3488</v>
      </c>
    </row>
    <row r="47" spans="1:10" ht="51">
      <c r="A47" s="7" t="s">
        <v>53</v>
      </c>
      <c r="B47" s="4" t="s">
        <v>54</v>
      </c>
      <c r="C47" s="4" t="s">
        <v>5</v>
      </c>
      <c r="D47" s="3">
        <f>D48+D49</f>
        <v>13719</v>
      </c>
      <c r="E47" s="3">
        <f t="shared" ref="E47:F47" si="46">E48+E49</f>
        <v>0</v>
      </c>
      <c r="F47" s="3">
        <f t="shared" si="46"/>
        <v>13719</v>
      </c>
      <c r="G47" s="3">
        <f t="shared" ref="G47" si="47">G48+G49</f>
        <v>407.94</v>
      </c>
      <c r="H47" s="3">
        <f t="shared" ref="H47" si="48">H48+H49</f>
        <v>14126.94</v>
      </c>
      <c r="I47" s="3">
        <f t="shared" ref="I47" si="49">I48+I49</f>
        <v>0</v>
      </c>
      <c r="J47" s="3">
        <f t="shared" ref="J47" si="50">J48+J49</f>
        <v>14126.94</v>
      </c>
    </row>
    <row r="48" spans="1:10" ht="38.25">
      <c r="A48" s="10" t="s">
        <v>55</v>
      </c>
      <c r="B48" s="5" t="s">
        <v>54</v>
      </c>
      <c r="C48" s="5" t="s">
        <v>4</v>
      </c>
      <c r="D48" s="2">
        <v>13719</v>
      </c>
      <c r="E48" s="2">
        <f>F48-D48</f>
        <v>0</v>
      </c>
      <c r="F48" s="2">
        <v>13719</v>
      </c>
      <c r="G48" s="2">
        <f>H48-F48</f>
        <v>0</v>
      </c>
      <c r="H48" s="2">
        <v>13719</v>
      </c>
      <c r="I48" s="2">
        <f>J48-H48</f>
        <v>0</v>
      </c>
      <c r="J48" s="2">
        <v>13719</v>
      </c>
    </row>
    <row r="49" spans="1:10">
      <c r="A49" s="11" t="s">
        <v>56</v>
      </c>
      <c r="B49" s="5" t="s">
        <v>54</v>
      </c>
      <c r="C49" s="5" t="s">
        <v>6</v>
      </c>
      <c r="D49" s="2"/>
      <c r="E49" s="2"/>
      <c r="F49" s="2"/>
      <c r="G49" s="2">
        <f>H49-F49</f>
        <v>407.94</v>
      </c>
      <c r="H49" s="2">
        <v>407.94</v>
      </c>
      <c r="I49" s="2">
        <f>J49-H49</f>
        <v>0</v>
      </c>
      <c r="J49" s="2">
        <v>407.94</v>
      </c>
    </row>
    <row r="50" spans="1:10">
      <c r="A50" s="8" t="s">
        <v>57</v>
      </c>
      <c r="B50" s="4"/>
      <c r="C50" s="4"/>
      <c r="D50" s="3">
        <f>D47+D45+D43+D38+D35+D28+D23+D17+D15+D7</f>
        <v>413863.70999999996</v>
      </c>
      <c r="E50" s="3">
        <f t="shared" ref="E50:F50" si="51">E47+E45+E43+E38+E35+E28+E23+E17+E15+E7</f>
        <v>110324.26</v>
      </c>
      <c r="F50" s="3">
        <f t="shared" si="51"/>
        <v>524187.96999999991</v>
      </c>
      <c r="G50" s="3">
        <f t="shared" ref="G50:H50" si="52">G47+G45+G43+G38+G35+G28+G23+G17+G15+G7</f>
        <v>38382.770000000004</v>
      </c>
      <c r="H50" s="3">
        <f t="shared" si="52"/>
        <v>562570.74</v>
      </c>
      <c r="I50" s="3">
        <f t="shared" ref="I50:J50" si="53">I47+I45+I43+I38+I35+I28+I23+I17+I15+I7</f>
        <v>10600.37999999999</v>
      </c>
      <c r="J50" s="3">
        <f t="shared" si="53"/>
        <v>573171.12</v>
      </c>
    </row>
  </sheetData>
  <mergeCells count="8">
    <mergeCell ref="G5:H5"/>
    <mergeCell ref="I5:J5"/>
    <mergeCell ref="A2:J3"/>
    <mergeCell ref="A5:A6"/>
    <mergeCell ref="B5:B6"/>
    <mergeCell ref="C5:C6"/>
    <mergeCell ref="D5:D6"/>
    <mergeCell ref="E5:F5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2020-05-27T05:52:34Z</dcterms:modified>
</cp:coreProperties>
</file>